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DEA15E5C-AC7A-416B-B391-29110C1ECB9B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C14" i="1"/>
  <c r="C13" i="1" l="1"/>
  <c r="C12" i="1"/>
  <c r="B11" i="1"/>
  <c r="C11" i="1"/>
  <c r="B10" i="1"/>
  <c r="C10" i="1" l="1"/>
  <c r="C9" i="1"/>
  <c r="B9" i="1"/>
  <c r="C8" i="1"/>
  <c r="B8" i="1"/>
  <c r="C7" i="1"/>
  <c r="B7" i="1"/>
  <c r="E18" i="1" l="1"/>
  <c r="E14" i="1" l="1"/>
  <c r="E10" i="1" l="1"/>
  <c r="E17" i="1" l="1"/>
  <c r="E16" i="1"/>
  <c r="E15" i="1"/>
  <c r="E13" i="1"/>
  <c r="E12" i="1"/>
  <c r="E11" i="1"/>
  <c r="E9" i="1"/>
  <c r="E8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<sst xmlns="http://schemas.openxmlformats.org/spreadsheetml/2006/main" count="18" uniqueCount="18">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</sst>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73115" cy="66716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topLeftCell="A8" zoomScale="115" zoomScaleNormal="115" workbookViewId="0">
      <selection activeCell="B17" sqref="B17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6"/>
      <c r="B2" s="16"/>
      <c r="C2" s="16"/>
      <c r="D2" s="16"/>
      <c r="E2" s="16"/>
    </row>
    <row r="3" spans="1:17" x14ac:dyDescent="0.3">
      <c r="A3" s="16"/>
      <c r="B3" s="16"/>
      <c r="C3" s="16"/>
      <c r="D3" s="16"/>
      <c r="E3" s="16"/>
    </row>
    <row r="4" spans="1:17" ht="32.25" customHeight="1" x14ac:dyDescent="0.3">
      <c r="A4" s="16" t="s">
        <v>16</v>
      </c>
      <c r="B4" s="16"/>
      <c r="C4" s="16"/>
      <c r="D4" s="16"/>
      <c r="E4" s="16"/>
    </row>
    <row r="6" spans="1:17" x14ac:dyDescent="0.3">
      <c r="A6" s="10">
        <v>2024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22836303.75+3334726.95</f>
        <v>26171030.699999999</v>
      </c>
      <c r="C7" s="3">
        <f>21726340.99+3688960+41850</f>
        <v>25457150.989999998</v>
      </c>
      <c r="D7" s="3">
        <v>0</v>
      </c>
      <c r="E7" s="7">
        <f t="shared" ref="E7:E17" si="0">(B7-D7)-C7</f>
        <v>713879.71000000089</v>
      </c>
      <c r="F7" s="6"/>
    </row>
    <row r="8" spans="1:17" x14ac:dyDescent="0.3">
      <c r="A8" s="1" t="s">
        <v>1</v>
      </c>
      <c r="B8" s="2">
        <f>22836303.75+130000</f>
        <v>22966303.75</v>
      </c>
      <c r="C8" s="3">
        <f>17589843.76+4151480</f>
        <v>21741323.760000002</v>
      </c>
      <c r="D8" s="3">
        <v>0</v>
      </c>
      <c r="E8" s="7">
        <f t="shared" si="0"/>
        <v>1224979.9899999984</v>
      </c>
      <c r="F8" s="6"/>
    </row>
    <row r="9" spans="1:17" x14ac:dyDescent="0.3">
      <c r="A9" s="1" t="s">
        <v>2</v>
      </c>
      <c r="B9" s="2">
        <f>22837998.93+516247.9+33369.22+750677.6+713063.78+1262819.5+69600</f>
        <v>26183776.93</v>
      </c>
      <c r="C9" s="3">
        <f>512446.3+21704183.8+130000</f>
        <v>22346630.100000001</v>
      </c>
      <c r="D9" s="3">
        <v>0</v>
      </c>
      <c r="E9" s="7">
        <f t="shared" si="0"/>
        <v>3837146.8299999982</v>
      </c>
      <c r="F9" s="6"/>
    </row>
    <row r="10" spans="1:17" x14ac:dyDescent="0.3">
      <c r="A10" s="1" t="s">
        <v>3</v>
      </c>
      <c r="B10" s="2">
        <f>22837998.93+1983376.16+33369.22+737909.6+3597302.61+676305.14+1169328.15+69456.59+362856.79+1859641.28</f>
        <v>33327544.469999999</v>
      </c>
      <c r="C10" s="3">
        <f>28917227.05+4212568+23700</f>
        <v>33153495.050000001</v>
      </c>
      <c r="D10" s="3">
        <v>0</v>
      </c>
      <c r="E10" s="7">
        <f>(B10-D10)-C10</f>
        <v>174049.41999999806</v>
      </c>
      <c r="F10" s="6"/>
      <c r="H10" s="14"/>
    </row>
    <row r="11" spans="1:17" x14ac:dyDescent="0.3">
      <c r="A11" s="1" t="s">
        <v>4</v>
      </c>
      <c r="B11" s="2">
        <f>(22837998.93+1983376.16+33369.22+737909.6+2473061.08+676305.14+1169328.15+362856.79+2068698.12+37500+274453.46)-317827.15</f>
        <v>32337029.500000004</v>
      </c>
      <c r="C11" s="3">
        <f>29070915.57+4212568+20991.93</f>
        <v>33304475.5</v>
      </c>
      <c r="D11" s="3">
        <v>0</v>
      </c>
      <c r="E11" s="7">
        <f t="shared" si="0"/>
        <v>-967445.99999999627</v>
      </c>
      <c r="F11" s="6"/>
      <c r="H11" s="15"/>
    </row>
    <row r="12" spans="1:17" x14ac:dyDescent="0.3">
      <c r="A12" s="1" t="s">
        <v>5</v>
      </c>
      <c r="B12" s="2">
        <f>22837998.93+1983376.16+2473061.08+2068698.12+714994.22+33369.22+676305.14+737909.6+1169328.15+274453.46+900312.46+7930.44+155623.35</f>
        <v>34033360.329999998</v>
      </c>
      <c r="C12" s="3">
        <f>24748888.06+6829480.11+900312.46</f>
        <v>32478680.629999999</v>
      </c>
      <c r="D12" s="3">
        <v>0</v>
      </c>
      <c r="E12" s="7">
        <f t="shared" si="0"/>
        <v>1554679.6999999993</v>
      </c>
      <c r="F12" s="6"/>
    </row>
    <row r="13" spans="1:17" x14ac:dyDescent="0.3">
      <c r="A13" s="1" t="s">
        <v>6</v>
      </c>
      <c r="B13" s="2">
        <f>22837998.93+451007.25+1983376.16+2473061.08+274453.46+6180.44+63643+737909.6+676305.14+1169328.15+33369.22+155623.35</f>
        <v>30862255.780000005</v>
      </c>
      <c r="C13" s="3">
        <f>18917121.36+9296110.89</f>
        <v>28213232.25</v>
      </c>
      <c r="D13" s="3">
        <v>0</v>
      </c>
      <c r="E13" s="7">
        <f t="shared" si="0"/>
        <v>2649023.5300000049</v>
      </c>
      <c r="F13" s="6"/>
    </row>
    <row r="14" spans="1:17" x14ac:dyDescent="0.3">
      <c r="A14" s="1" t="s">
        <v>7</v>
      </c>
      <c r="B14" s="2">
        <f>22837998.93+1983376.16+2473061.08+274453.46+451007.25+44880+6180.44+33369.22+430129.78+707790.25+831099.52</f>
        <v>30073346.090000004</v>
      </c>
      <c r="C14" s="3">
        <f>21968527.01+4245937.22</f>
        <v>26214464.23</v>
      </c>
      <c r="D14" s="3">
        <v>0</v>
      </c>
      <c r="E14" s="7">
        <f>(B14-D14)-C14</f>
        <v>3858881.8600000031</v>
      </c>
      <c r="F14" s="6"/>
    </row>
    <row r="15" spans="1:17" x14ac:dyDescent="0.3">
      <c r="A15" s="1" t="s">
        <v>8</v>
      </c>
      <c r="B15" s="2">
        <f>28104326.54+323714.16+511398.42+225156.94</f>
        <v>29164596.060000002</v>
      </c>
      <c r="C15" s="3">
        <v>28717318.920000002</v>
      </c>
      <c r="D15" s="3">
        <v>0</v>
      </c>
      <c r="E15" s="7">
        <f t="shared" si="0"/>
        <v>447277.1400000006</v>
      </c>
      <c r="F15" s="12"/>
    </row>
    <row r="16" spans="1:17" x14ac:dyDescent="0.3">
      <c r="A16" s="1" t="s">
        <v>9</v>
      </c>
      <c r="B16" s="2">
        <f>28104326.54+277141.3+66778.41+46085.2</f>
        <v>28494331.449999999</v>
      </c>
      <c r="C16" s="3">
        <v>24632317.91</v>
      </c>
      <c r="D16" s="3">
        <v>0</v>
      </c>
      <c r="E16" s="7">
        <f>(B16-D16)-C16</f>
        <v>3862013.5399999991</v>
      </c>
      <c r="F16" s="6"/>
    </row>
    <row r="17" spans="1:8" x14ac:dyDescent="0.3">
      <c r="A17" s="1" t="s">
        <v>10</v>
      </c>
      <c r="B17" s="2"/>
      <c r="C17" s="3"/>
      <c r="D17" s="3">
        <v>0</v>
      </c>
      <c r="E17" s="7">
        <f t="shared" si="0"/>
        <v>0</v>
      </c>
      <c r="F17" s="6"/>
    </row>
    <row r="18" spans="1:8" x14ac:dyDescent="0.3">
      <c r="A18" s="1" t="s">
        <v>11</v>
      </c>
      <c r="B18" s="2"/>
      <c r="C18" s="3"/>
      <c r="D18" s="3">
        <v>0</v>
      </c>
      <c r="E18" s="7">
        <f>(B18-D18)-C18</f>
        <v>0</v>
      </c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2024-11-18T12:19:50Z</dcterms:modified>
</cp:coreProperties>
</file>