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 - RASTS BUTANTÃ\Sites\Conteúdo Acesso a Informação\7. Demonstrativos Financeiros\7.2. Registro de Receitas e Despesas\VERSÃO COMPLETA - EXCEL E PDF\"/>
    </mc:Choice>
  </mc:AlternateContent>
  <xr:revisionPtr revIDLastSave="0" documentId="13_ncr:1_{3A5E81E4-CF99-494F-95C4-512DD7D956EF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8" i="1"/>
  <c r="C17" i="1" l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 l="1"/>
  <c r="B8" i="1"/>
  <c r="C7" i="1"/>
  <c r="B7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<sst xmlns="http://schemas.openxmlformats.org/spreadsheetml/2006/main" count="16" uniqueCount="16">
  <si>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</si>
  <si>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</si>
  <si>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</si>
  <si>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</si>
  <si>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</si>
  <si>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</si>
  <si>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</si>
  <si>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</si>
  <si>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</si>
  <si>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</si>
  <si>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</si>
  <si>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</si>
  <si>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</si>
  <si>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</si>
  <si>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</si>
  <si>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Fonte: WEBSASS/SMS (http://websaass.saude.prefeitura.sp.gov.br)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</si>
</sst>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48674</xdr:rowOff>
    </xdr:from>
    <xdr:to>
      <xdr:col>2</xdr:col>
      <xdr:colOff>1828800</xdr:colOff>
      <xdr:row>3</xdr:row>
      <xdr:rowOff>180433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84198E49-C2A1-4B31-A1DE-C59F45CC3591}"/>
            </a:ext>
          </a:extLst>
        </xdr:cNvPr>
        <xdr:cNvGrpSpPr/>
      </xdr:nvGrpSpPr>
      <xdr:grpSpPr>
        <a:xfrm>
          <a:off x="133350" y="48674"/>
          <a:ext cx="5334000" cy="703259"/>
          <a:chOff x="1799701" y="320705"/>
          <a:chExt cx="7344633" cy="1035895"/>
        </a:xfrm>
      </xdr:grpSpPr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FC47FABE-2896-434A-A841-FF7356589D38}"/>
              </a:ext>
            </a:extLst>
          </xdr:cNvPr>
          <xdr:cNvSpPr txBox="1"/>
        </xdr:nvSpPr>
        <xdr:spPr>
          <a:xfrm>
            <a:off x="2249894" y="736357"/>
            <a:ext cx="6041938" cy="6202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REDE ASSISTENCIAL DA SUPERV TECNICA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SAÚDE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BUTANTÃ - ANO 2023 </a:t>
            </a:r>
          </a:p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7" name="Imagem 406">
            <a:extLst>
              <a:ext uri="{FF2B5EF4-FFF2-40B4-BE49-F238E27FC236}">
                <a16:creationId xmlns:a16="http://schemas.microsoft.com/office/drawing/2014/main" id="{B0945239-CBEB-4065-8DC5-66D80AE7DD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8087000" y="320705"/>
            <a:ext cx="1057334" cy="7693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m 408">
            <a:extLst>
              <a:ext uri="{FF2B5EF4-FFF2-40B4-BE49-F238E27FC236}">
                <a16:creationId xmlns:a16="http://schemas.microsoft.com/office/drawing/2014/main" id="{2DC3B9DD-67C1-484B-A378-F2E8B6EA0F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9701" y="346424"/>
            <a:ext cx="761279" cy="7155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7">
            <a:extLst>
              <a:ext uri="{FF2B5EF4-FFF2-40B4-BE49-F238E27FC236}">
                <a16:creationId xmlns:a16="http://schemas.microsoft.com/office/drawing/2014/main" id="{25C46DEF-9636-4E63-8E3A-55DA97EE95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63054" y="333190"/>
            <a:ext cx="762696" cy="392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21"/>
  <sheetViews>
    <sheetView showGridLines="0" tabSelected="1" workbookViewId="0">
      <selection activeCell="C18" sqref="C18"/>
    </sheetView>
  </sheetViews>
  <sheetFormatPr defaultRowHeight="15" x14ac:dyDescent="0.25"/>
  <cols>
    <col min="1" max="1" width="22.140625" customWidth="1"/>
    <col min="2" max="2" width="32.42578125" customWidth="1"/>
    <col min="3" max="3" width="29.5703125" customWidth="1"/>
    <col min="4" max="4" width="18" bestFit="1" customWidth="1"/>
  </cols>
  <sheetData>
    <row r="2" spans="1:5" x14ac:dyDescent="0.25">
      <c r="A2" s="8"/>
      <c r="B2" s="8"/>
      <c r="C2" s="8"/>
    </row>
    <row r="3" spans="1:5" x14ac:dyDescent="0.25">
      <c r="B3" s="8"/>
      <c r="C3" s="8"/>
      <c r="D3" s="4"/>
      <c r="E3" s="4"/>
    </row>
    <row r="4" spans="1:5" ht="29.25" customHeight="1" x14ac:dyDescent="0.25">
      <c r="A4" s="8" t="s">
        <v>14</v>
      </c>
      <c r="B4" s="8"/>
      <c r="C4" s="8"/>
    </row>
    <row r="6" spans="1:5" x14ac:dyDescent="0.25">
      <c r="A6" s="6">
        <v>2023</v>
      </c>
      <c r="B6" s="6" t="s">
        <v>12</v>
      </c>
      <c r="C6" s="6" t="s">
        <v>13</v>
      </c>
    </row>
    <row r="7" spans="1:5" x14ac:dyDescent="0.25">
      <c r="A7" s="1" t="s">
        <v>0</v>
      </c>
      <c r="B7" s="2">
        <f>17224153.67+1000000+64457.53+844100.55+238789.58</f>
        <v>19371501.330000002</v>
      </c>
      <c r="C7" s="2">
        <f>29726307.82-9562247.11</f>
        <v>20164060.710000001</v>
      </c>
    </row>
    <row r="8" spans="1:5" x14ac:dyDescent="0.25">
      <c r="A8" s="1" t="s">
        <v>1</v>
      </c>
      <c r="B8" s="2">
        <f>13826623.72+3500000+63294.71+484406.54</f>
        <v>17874324.969999999</v>
      </c>
      <c r="C8" s="2">
        <f>(25042171.4+76824.45+14328.99)-6217162.09</f>
        <v>18916162.749999996</v>
      </c>
    </row>
    <row r="9" spans="1:5" x14ac:dyDescent="0.25">
      <c r="A9" s="1" t="s">
        <v>2</v>
      </c>
      <c r="B9" s="2">
        <f>14200895.35+3500000+79420.88</f>
        <v>17780316.23</v>
      </c>
      <c r="C9" s="2">
        <f>(31197953.61+1640.29+125893.37)-12661153</f>
        <v>18664334.27</v>
      </c>
    </row>
    <row r="10" spans="1:5" x14ac:dyDescent="0.25">
      <c r="A10" s="1" t="s">
        <v>3</v>
      </c>
      <c r="B10" s="2">
        <f>14667749.59+3000000+45405.75+187956.02+99572.41</f>
        <v>18000683.77</v>
      </c>
      <c r="C10" s="2">
        <f>(18223961.13+21265.54)-720000</f>
        <v>17525226.669999998</v>
      </c>
    </row>
    <row r="11" spans="1:5" x14ac:dyDescent="0.25">
      <c r="A11" s="1" t="s">
        <v>4</v>
      </c>
      <c r="B11" s="2">
        <f>13528754.04+4875000+62893.27</f>
        <v>18466647.309999999</v>
      </c>
      <c r="C11" s="2">
        <f>(21214311.41+95639.74)-1060000</f>
        <v>20249951.149999999</v>
      </c>
    </row>
    <row r="12" spans="1:5" x14ac:dyDescent="0.25">
      <c r="A12" s="1" t="s">
        <v>5</v>
      </c>
      <c r="B12" s="2">
        <f>14495651.03+3625000+57048.47</f>
        <v>18177699.5</v>
      </c>
      <c r="C12" s="2">
        <f>(21543462.05+67276.67)-960166.97</f>
        <v>20650571.750000004</v>
      </c>
    </row>
    <row r="13" spans="1:5" x14ac:dyDescent="0.25">
      <c r="A13" s="1" t="s">
        <v>6</v>
      </c>
      <c r="B13" s="2">
        <f>13651501.63+4000000+55210.52</f>
        <v>17706712.150000002</v>
      </c>
      <c r="C13" s="2">
        <f>(20658474.2+72242.04)-314655.63</f>
        <v>20416060.609999999</v>
      </c>
    </row>
    <row r="14" spans="1:5" x14ac:dyDescent="0.25">
      <c r="A14" s="1" t="s">
        <v>7</v>
      </c>
      <c r="B14" s="2">
        <f>13847709.47+4045781.65+109629.78</f>
        <v>18003120.900000002</v>
      </c>
      <c r="C14" s="2">
        <f>(28553113.38+8164.61+135519.68)-8000000</f>
        <v>20696797.669999998</v>
      </c>
    </row>
    <row r="15" spans="1:5" x14ac:dyDescent="0.25">
      <c r="A15" s="1" t="s">
        <v>8</v>
      </c>
      <c r="B15" s="2">
        <f>17507249.71+4000000+73882.45</f>
        <v>21581132.16</v>
      </c>
      <c r="C15" s="2">
        <f>20841533.42+22827.6+335000</f>
        <v>21199361.020000003</v>
      </c>
    </row>
    <row r="16" spans="1:5" x14ac:dyDescent="0.25">
      <c r="A16" s="1" t="s">
        <v>9</v>
      </c>
      <c r="B16" s="2">
        <f>17574385.76+4000000+80502.89+2474565.15</f>
        <v>24129453.800000001</v>
      </c>
      <c r="C16" s="2">
        <f>(23227950.37+9989)-2335676.43</f>
        <v>20902262.940000001</v>
      </c>
    </row>
    <row r="17" spans="1:4" x14ac:dyDescent="0.25">
      <c r="A17" s="1" t="s">
        <v>10</v>
      </c>
      <c r="B17" s="2">
        <f>20255898.71+4000000+92630.88+99813.28</f>
        <v>24448342.870000001</v>
      </c>
      <c r="C17" s="2">
        <f>(23695916.26+16336.15)-2400000</f>
        <v>21312252.41</v>
      </c>
    </row>
    <row r="18" spans="1:4" x14ac:dyDescent="0.25">
      <c r="A18" s="1" t="s">
        <v>11</v>
      </c>
      <c r="B18" s="2">
        <f>23926973.65+3694128+109146.45+8247</f>
        <v>27738495.099999998</v>
      </c>
      <c r="C18" s="2">
        <f>(26418771.91+85521.94+87187.08)-2000000</f>
        <v>24591480.93</v>
      </c>
    </row>
    <row r="19" spans="1:4" x14ac:dyDescent="0.25">
      <c r="B19" s="3"/>
      <c r="C19" s="3"/>
      <c r="D19" s="3"/>
    </row>
    <row r="21" spans="1:4" x14ac:dyDescent="0.25">
      <c r="A21" s="5" t="s">
        <v>15</v>
      </c>
      <c r="D21" s="7"/>
    </row>
  </sheetData>
  <mergeCells count="3">
    <mergeCell ref="B3:C3"/>
    <mergeCell ref="A2:C2"/>
    <mergeCell ref="A4:C4"/>
  </mergeCells>
  <printOptions horizontalCentered="1"/>
  <pageMargins left="0.45" right="0.38" top="0.47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2023-08-15T17:50:54Z</cp:lastPrinted>
  <dcterms:created xsi:type="dcterms:W3CDTF">2018-08-24T20:28:36Z</dcterms:created>
  <dcterms:modified xsi:type="dcterms:W3CDTF">2024-01-12T21:34:31Z</dcterms:modified>
</cp:coreProperties>
</file>