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 - RASTS BUTANTÃ\Sites\Conteúdo Acesso a Informação\7. Demonstrativos Financeiros\7.2. Registro de Receitas e Despesas\VERSÃO COMPLETA - EXCEL E PDF\"/>
    </mc:Choice>
  </mc:AlternateContent>
  <xr:revisionPtr revIDLastSave="0" documentId="13_ncr:1_{6C16A0BC-913F-40B5-9C84-20C843CEED5C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<sst xmlns="http://schemas.openxmlformats.org/spreadsheetml/2006/main" count="16" uniqueCount="16">
  <si>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</si>
  <si>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</si>
  <si>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</si>
  <si>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</si>
  <si>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</si>
  <si>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</si>
  <si>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</si>
  <si>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</si>
  <si>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</si>
  <si>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</si>
  <si>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</si>
  <si>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</si>
  <si>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</si>
  <si>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</si>
  <si>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</si>
  <si>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Fonte: WEBSASS/SMS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</si>
</sst>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48674</xdr:rowOff>
    </xdr:from>
    <xdr:to>
      <xdr:col>2</xdr:col>
      <xdr:colOff>1828800</xdr:colOff>
      <xdr:row>3</xdr:row>
      <xdr:rowOff>180433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84198E49-C2A1-4B31-A1DE-C59F45CC3591}"/>
            </a:ext>
          </a:extLst>
        </xdr:cNvPr>
        <xdr:cNvGrpSpPr/>
      </xdr:nvGrpSpPr>
      <xdr:grpSpPr>
        <a:xfrm>
          <a:off x="133350" y="48674"/>
          <a:ext cx="5334000" cy="703259"/>
          <a:chOff x="1799701" y="320705"/>
          <a:chExt cx="7344633" cy="1035895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FC47FABE-2896-434A-A841-FF7356589D38}"/>
              </a:ext>
            </a:extLst>
          </xdr:cNvPr>
          <xdr:cNvSpPr txBox="1"/>
        </xdr:nvSpPr>
        <xdr:spPr>
          <a:xfrm>
            <a:off x="2249894" y="736357"/>
            <a:ext cx="6041938" cy="620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SUPERV TECNICA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SAÚDE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B0945239-CBEB-4065-8DC5-66D80AE7DD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087000" y="320705"/>
            <a:ext cx="1057334" cy="7693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2DC3B9DD-67C1-484B-A378-F2E8B6EA0F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9701" y="346424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25C46DEF-9636-4E63-8E3A-55DA97EE95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63054" y="333190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1"/>
  <sheetViews>
    <sheetView showGridLines="0" tabSelected="1" workbookViewId="0">
      <selection activeCell="A7" sqref="A7"/>
    </sheetView>
  </sheetViews>
  <sheetFormatPr defaultRowHeight="15" x14ac:dyDescent="0.25"/>
  <cols>
    <col min="1" max="1" width="22.140625" customWidth="1"/>
    <col min="2" max="2" width="32.42578125" customWidth="1"/>
    <col min="3" max="3" width="29.5703125" customWidth="1"/>
    <col min="4" max="4" width="18" bestFit="1" customWidth="1"/>
  </cols>
  <sheetData>
    <row r="2" spans="1:5" x14ac:dyDescent="0.25">
      <c r="A2" s="7"/>
      <c r="B2" s="7"/>
      <c r="C2" s="7"/>
    </row>
    <row r="3" spans="1:5" x14ac:dyDescent="0.25">
      <c r="B3" s="7"/>
      <c r="C3" s="7"/>
      <c r="D3" s="4"/>
      <c r="E3" s="4"/>
    </row>
    <row r="4" spans="1:5" ht="29.25" customHeight="1" x14ac:dyDescent="0.25">
      <c r="A4" s="7" t="s">
        <v>14</v>
      </c>
      <c r="B4" s="7"/>
      <c r="C4" s="7"/>
    </row>
    <row r="6" spans="1:5" x14ac:dyDescent="0.25">
      <c r="A6" s="6">
        <v>2022</v>
      </c>
      <c r="B6" s="6" t="s">
        <v>12</v>
      </c>
      <c r="C6" s="6" t="s">
        <v>13</v>
      </c>
    </row>
    <row r="7" spans="1:5" x14ac:dyDescent="0.25">
      <c r="A7" s="1" t="s">
        <v>0</v>
      </c>
      <c r="B7" s="2">
        <f>18027277.56+103205.02</f>
        <v>18130482.579999998</v>
      </c>
      <c r="C7" s="2">
        <f>19219343.54+14285</f>
        <v>19233628.539999999</v>
      </c>
    </row>
    <row r="8" spans="1:5" x14ac:dyDescent="0.25">
      <c r="A8" s="1" t="s">
        <v>1</v>
      </c>
      <c r="B8" s="2">
        <f>18027277.56+83567.54</f>
        <v>18110845.099999998</v>
      </c>
      <c r="C8" s="2">
        <f>18406791.63+64581.47+25699.96</f>
        <v>18497073.059999999</v>
      </c>
    </row>
    <row r="9" spans="1:5" x14ac:dyDescent="0.25">
      <c r="A9" s="1" t="s">
        <v>2</v>
      </c>
      <c r="B9" s="2">
        <f>14721746.98+2857142.86+73931.88</f>
        <v>17652821.719999999</v>
      </c>
      <c r="C9" s="2">
        <f>18401525.51+56309.95</f>
        <v>18457835.460000001</v>
      </c>
    </row>
    <row r="10" spans="1:5" x14ac:dyDescent="0.25">
      <c r="A10" s="1" t="s">
        <v>3</v>
      </c>
      <c r="B10" s="2">
        <f>5777416.06+3095238.1+48550.9</f>
        <v>8921205.0600000005</v>
      </c>
      <c r="C10" s="2">
        <f>17891757.42+99831.74</f>
        <v>17991589.16</v>
      </c>
    </row>
    <row r="11" spans="1:5" x14ac:dyDescent="0.25">
      <c r="A11" s="1" t="s">
        <v>4</v>
      </c>
      <c r="B11" s="2">
        <f>15405606.63+2727272+39309.51</f>
        <v>18172188.140000004</v>
      </c>
      <c r="C11" s="2">
        <f>20109385.15+47255.4+221646.82</f>
        <v>20378287.369999997</v>
      </c>
    </row>
    <row r="12" spans="1:5" x14ac:dyDescent="0.25">
      <c r="A12" s="1" t="s">
        <v>5</v>
      </c>
      <c r="B12" s="2">
        <f>16209321.42+2727272+29540.1</f>
        <v>18966133.520000003</v>
      </c>
      <c r="C12" s="2">
        <f>(19821475.59+6231.19+44305.65)-533970.38</f>
        <v>19338042.050000001</v>
      </c>
    </row>
    <row r="13" spans="1:5" x14ac:dyDescent="0.25">
      <c r="A13" s="1" t="s">
        <v>6</v>
      </c>
      <c r="B13" s="2">
        <f>19481419.68+2727272+62094.46</f>
        <v>22270786.140000001</v>
      </c>
      <c r="C13" s="2">
        <f>(20739535.5+66937.99)-1791457.55</f>
        <v>19015015.939999998</v>
      </c>
    </row>
    <row r="14" spans="1:5" x14ac:dyDescent="0.25">
      <c r="A14" s="1" t="s">
        <v>7</v>
      </c>
      <c r="B14" s="2">
        <f>22199026.04-3000000</f>
        <v>19199026.039999999</v>
      </c>
      <c r="C14" s="2">
        <f>(21971169.17+138915+11941.9)-3000000</f>
        <v>19122026.07</v>
      </c>
    </row>
    <row r="15" spans="1:5" x14ac:dyDescent="0.25">
      <c r="A15" s="1" t="s">
        <v>8</v>
      </c>
      <c r="B15" s="2">
        <f>(18125463.97+5000)-7576809.12-2228.8</f>
        <v>10551426.049999997</v>
      </c>
      <c r="C15" s="2">
        <f>(21195126.48+8085+5480)-2500000</f>
        <v>18708691.48</v>
      </c>
    </row>
    <row r="16" spans="1:5" x14ac:dyDescent="0.25">
      <c r="A16" s="1" t="s">
        <v>9</v>
      </c>
      <c r="B16" s="2">
        <f>17702438.41+3809523.81+47841.99</f>
        <v>21559804.209999997</v>
      </c>
      <c r="C16" s="2">
        <f>(32392376.36+6142.5+214555.4)-12776809.12</f>
        <v>19836265.140000001</v>
      </c>
    </row>
    <row r="17" spans="1:4" x14ac:dyDescent="0.25">
      <c r="A17" s="1" t="s">
        <v>10</v>
      </c>
      <c r="B17" s="2">
        <f>20876171.37+6000000+47775.02</f>
        <v>26923946.390000001</v>
      </c>
      <c r="C17" s="2">
        <f>(34286161.67+65925+357.5)-14218228.15</f>
        <v>20134216.020000003</v>
      </c>
    </row>
    <row r="18" spans="1:4" x14ac:dyDescent="0.25">
      <c r="A18" s="1" t="s">
        <v>11</v>
      </c>
      <c r="B18" s="2">
        <f>18650193.59+34816.1+387168.76+548816.14</f>
        <v>19620994.590000004</v>
      </c>
      <c r="C18" s="2">
        <f>(38275557.32+21119)-15549849.44</f>
        <v>22746826.880000003</v>
      </c>
    </row>
    <row r="19" spans="1:4" x14ac:dyDescent="0.25">
      <c r="B19" s="3"/>
      <c r="C19" s="3"/>
      <c r="D19" s="3"/>
    </row>
    <row r="21" spans="1:4" x14ac:dyDescent="0.25">
      <c r="A21" s="5" t="s">
        <v>15</v>
      </c>
      <c r="D21" s="8"/>
    </row>
  </sheetData>
  <mergeCells count="3">
    <mergeCell ref="B3:C3"/>
    <mergeCell ref="A2:C2"/>
    <mergeCell ref="A4:C4"/>
  </mergeCells>
  <printOptions horizontalCentered="1"/>
  <pageMargins left="0.45" right="0.38" top="0.47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2022-08-15T15:37:41Z</cp:lastPrinted>
  <dcterms:created xsi:type="dcterms:W3CDTF">2018-08-24T20:28:36Z</dcterms:created>
  <dcterms:modified xsi:type="dcterms:W3CDTF">2023-01-17T12:53:50Z</dcterms:modified>
</cp:coreProperties>
</file>