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2. Registro de Receitas e Despesas\VERSÃO COMPLETA - EXCEL E PDF\"/>
    </mc:Choice>
  </mc:AlternateContent>
  <xr:revisionPtr revIDLastSave="0" documentId="13_ncr:1_{2403A4C3-DC6E-4A3D-AA66-71C5928972E6}" xr6:coauthVersionLast="46" xr6:coauthVersionMax="46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8" i="1"/>
  <c r="C17" i="1"/>
  <c r="B17" i="1"/>
  <c r="C16" i="1" l="1"/>
  <c r="B16" i="1"/>
  <c r="B15" i="1" l="1"/>
  <c r="C15" i="1" l="1"/>
  <c r="C14" i="1" l="1"/>
  <c r="B14" i="1"/>
  <c r="C13" i="1" l="1"/>
  <c r="C12" i="1" l="1"/>
  <c r="B12" i="1"/>
  <c r="C11" i="1" l="1"/>
  <c r="B11" i="1"/>
  <c r="C10" i="1" l="1"/>
  <c r="B10" i="1"/>
  <c r="C9" i="1" l="1"/>
  <c r="B9" i="1"/>
  <c r="C8" i="1" l="1"/>
  <c r="B8" i="1"/>
  <c r="C7" i="1" l="1"/>
  <c r="B7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<sst xmlns="http://schemas.openxmlformats.org/spreadsheetml/2006/main" count="17" uniqueCount="17">
  <si>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</si>
  <si>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</si>
  <si>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</si>
  <si>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</si>
  <si>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</si>
  <si>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</si>
  <si>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</si>
  <si>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</si>
  <si>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</si>
  <si>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</si>
  <si>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</si>
  <si>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</si>
  <si>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</si>
  <si>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</si>
  <si>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</si>
  <si>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REDE ASSISTENCIAL STS BUTANTÃ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</si>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</sst>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1232894</xdr:colOff>
      <xdr:row>0</xdr:row>
      <xdr:rowOff>161924</xdr:rowOff>
    </xdr:from>
    <xdr:to>
      <xdr:col>2</xdr:col>
      <xdr:colOff>1809752</xdr:colOff>
      <xdr:row>3</xdr:row>
      <xdr:rowOff>133349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6144" y="161924"/>
          <a:ext cx="576858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0</xdr:col>
      <xdr:colOff>990600</xdr:colOff>
      <xdr:row>3</xdr:row>
      <xdr:rowOff>102919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A70CBA4-E5D3-42D5-99B4-852C75AE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885825" cy="598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1"/>
  <sheetViews>
    <sheetView showGridLines="0" tabSelected="1" workbookViewId="0">
      <selection activeCell="C18" sqref="C18"/>
    </sheetView>
  </sheetViews>
  <sheetFormatPr defaultRowHeight="15" x14ac:dyDescent="0.25"/>
  <cols>
    <col min="1" max="1" width="17.5703125" customWidth="1"/>
    <col min="2" max="2" width="29.5703125" customWidth="1"/>
    <col min="3" max="3" width="28.7109375" customWidth="1"/>
    <col min="4" max="4" width="18" bestFit="1" customWidth="1"/>
  </cols>
  <sheetData>
    <row r="2" spans="1:5" x14ac:dyDescent="0.25">
      <c r="A2" s="6" t="s">
        <v>15</v>
      </c>
      <c r="B2" s="6"/>
      <c r="C2" s="6"/>
    </row>
    <row r="3" spans="1:5" x14ac:dyDescent="0.25">
      <c r="B3" s="6"/>
      <c r="C3" s="6"/>
      <c r="D3" s="4"/>
      <c r="E3" s="4"/>
    </row>
    <row r="4" spans="1:5" x14ac:dyDescent="0.25">
      <c r="A4" s="6" t="s">
        <v>14</v>
      </c>
      <c r="B4" s="6"/>
      <c r="C4" s="6"/>
    </row>
    <row r="6" spans="1:5" x14ac:dyDescent="0.25">
      <c r="A6" s="7">
        <v>2020</v>
      </c>
      <c r="B6" s="7" t="s">
        <v>12</v>
      </c>
      <c r="C6" s="7" t="s">
        <v>13</v>
      </c>
    </row>
    <row r="7" spans="1:5" x14ac:dyDescent="0.25">
      <c r="A7" s="1" t="s">
        <v>0</v>
      </c>
      <c r="B7" s="2">
        <f>15031666.09+92121.63</f>
        <v>15123787.720000001</v>
      </c>
      <c r="C7" s="2">
        <f>15678880.16+349327.07</f>
        <v>16028207.23</v>
      </c>
    </row>
    <row r="8" spans="1:5" x14ac:dyDescent="0.25">
      <c r="A8" s="1" t="s">
        <v>1</v>
      </c>
      <c r="B8" s="2">
        <f>12189287.62-2000000</f>
        <v>10189287.619999999</v>
      </c>
      <c r="C8" s="2">
        <f>12898671.68+348154.8</f>
        <v>13246826.48</v>
      </c>
    </row>
    <row r="9" spans="1:5" x14ac:dyDescent="0.25">
      <c r="A9" s="1" t="s">
        <v>2</v>
      </c>
      <c r="B9" s="2">
        <f>7342011.45</f>
        <v>7342011.4500000002</v>
      </c>
      <c r="C9" s="2">
        <f>12932869.49+11978.87</f>
        <v>12944848.359999999</v>
      </c>
    </row>
    <row r="10" spans="1:5" x14ac:dyDescent="0.25">
      <c r="A10" s="1" t="s">
        <v>3</v>
      </c>
      <c r="B10" s="2">
        <f>15605220.61</f>
        <v>15605220.609999999</v>
      </c>
      <c r="C10" s="2">
        <f>13399721.2+46889.69</f>
        <v>13446610.889999999</v>
      </c>
    </row>
    <row r="11" spans="1:5" x14ac:dyDescent="0.25">
      <c r="A11" s="1" t="s">
        <v>4</v>
      </c>
      <c r="B11" s="2">
        <f>15910384.12</f>
        <v>15910384.119999999</v>
      </c>
      <c r="C11" s="2">
        <f>13586262.54+37029.01</f>
        <v>13623291.549999999</v>
      </c>
    </row>
    <row r="12" spans="1:5" x14ac:dyDescent="0.25">
      <c r="A12" s="1" t="s">
        <v>5</v>
      </c>
      <c r="B12" s="2">
        <f>15768620.86</f>
        <v>15768620.859999999</v>
      </c>
      <c r="C12" s="2">
        <f>14258238.19+89549.78</f>
        <v>14347787.969999999</v>
      </c>
    </row>
    <row r="13" spans="1:5" x14ac:dyDescent="0.25">
      <c r="A13" s="1" t="s">
        <v>6</v>
      </c>
      <c r="B13" s="2">
        <v>15228082.359999999</v>
      </c>
      <c r="C13" s="2">
        <f>15210582.76+82932.04</f>
        <v>15293514.799999999</v>
      </c>
    </row>
    <row r="14" spans="1:5" x14ac:dyDescent="0.25">
      <c r="A14" s="1" t="s">
        <v>7</v>
      </c>
      <c r="B14" s="2">
        <f>15923977.73</f>
        <v>15923977.73</v>
      </c>
      <c r="C14" s="2">
        <f>14099907.74+133511.66</f>
        <v>14233419.4</v>
      </c>
    </row>
    <row r="15" spans="1:5" x14ac:dyDescent="0.25">
      <c r="A15" s="1" t="s">
        <v>8</v>
      </c>
      <c r="B15" s="2">
        <f>16172526.95-3285.87</f>
        <v>16169241.08</v>
      </c>
      <c r="C15" s="2">
        <f>14240242.11+56766.82</f>
        <v>14297008.93</v>
      </c>
    </row>
    <row r="16" spans="1:5" x14ac:dyDescent="0.25">
      <c r="A16" s="1" t="s">
        <v>9</v>
      </c>
      <c r="B16" s="2">
        <f>16136809.81-5000</f>
        <v>16131809.810000001</v>
      </c>
      <c r="C16" s="2">
        <f>14152830.81+69136.81</f>
        <v>14221967.620000001</v>
      </c>
    </row>
    <row r="17" spans="1:4" x14ac:dyDescent="0.25">
      <c r="A17" s="1" t="s">
        <v>10</v>
      </c>
      <c r="B17" s="2">
        <f>16503264+41989.35</f>
        <v>16545253.35</v>
      </c>
      <c r="C17" s="2">
        <f>16204415.3+92279.8</f>
        <v>16296695.100000001</v>
      </c>
    </row>
    <row r="18" spans="1:4" x14ac:dyDescent="0.25">
      <c r="A18" s="1" t="s">
        <v>11</v>
      </c>
      <c r="B18" s="2">
        <f>(5287285.6-6000)</f>
        <v>5281285.5999999996</v>
      </c>
      <c r="C18" s="2">
        <f>17655794.4+14559.29</f>
        <v>17670353.689999998</v>
      </c>
    </row>
    <row r="19" spans="1:4" x14ac:dyDescent="0.25">
      <c r="B19" s="3"/>
      <c r="C19" s="3"/>
      <c r="D19" s="3"/>
    </row>
    <row r="21" spans="1:4" x14ac:dyDescent="0.25">
      <c r="A21" s="5" t="s">
        <v>16</v>
      </c>
    </row>
  </sheetData>
  <mergeCells count="3">
    <mergeCell ref="B3:C3"/>
    <mergeCell ref="A2:C2"/>
    <mergeCell ref="A4:C4"/>
  </mergeCells>
  <printOptions horizontalCentered="1"/>
  <pageMargins left="0.51181102362204722" right="0.51181102362204722" top="0.62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2021-01-15T15:03:47Z</cp:lastPrinted>
  <dcterms:created xsi:type="dcterms:W3CDTF">2018-08-24T20:28:36Z</dcterms:created>
  <dcterms:modified xsi:type="dcterms:W3CDTF">2021-01-15T15:07:12Z</dcterms:modified>
</cp:coreProperties>
</file>